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miew\Documents\Mkt Collateral\Sales\Autogas\"/>
    </mc:Choice>
  </mc:AlternateContent>
  <bookViews>
    <workbookView xWindow="0" yWindow="0" windowWidth="21396" windowHeight="10104" tabRatio="500" activeTab="1"/>
  </bookViews>
  <sheets>
    <sheet name="Autogas-Gasoline" sheetId="1" r:id="rId1"/>
    <sheet name="Autogas-Diesel" sheetId="2" r:id="rId2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" i="2" l="1"/>
  <c r="I20" i="2" s="1"/>
  <c r="I22" i="2" s="1"/>
  <c r="I19" i="2"/>
  <c r="I17" i="2"/>
  <c r="I16" i="2"/>
  <c r="I14" i="2"/>
  <c r="I13" i="2"/>
  <c r="I10" i="2"/>
  <c r="I10" i="1"/>
  <c r="I11" i="1"/>
  <c r="I20" i="1" s="1"/>
  <c r="I22" i="1" s="1"/>
  <c r="I17" i="1"/>
  <c r="I16" i="1"/>
  <c r="I19" i="1" s="1"/>
  <c r="I14" i="1"/>
  <c r="I13" i="1"/>
</calcChain>
</file>

<file path=xl/sharedStrings.xml><?xml version="1.0" encoding="utf-8"?>
<sst xmlns="http://schemas.openxmlformats.org/spreadsheetml/2006/main" count="66" uniqueCount="46">
  <si>
    <t>PROPANE AUTOGAS CALCULATOR</t>
  </si>
  <si>
    <t>GASOLINE COMPARISON</t>
  </si>
  <si>
    <t>Inputs</t>
  </si>
  <si>
    <t>Results</t>
  </si>
  <si>
    <t>Type of Vehicle (optional)</t>
  </si>
  <si>
    <t>Ford F-250</t>
  </si>
  <si>
    <t>Propane Lifetime Fuel Cost***</t>
  </si>
  <si>
    <t>Gasoline Lifetime Fuel Cost***</t>
  </si>
  <si>
    <t>Price per Gallon of Propane</t>
  </si>
  <si>
    <t>Propane Lifetime Preventative Maintenance Costs****</t>
  </si>
  <si>
    <t>Price per Gallon of Gasoline</t>
  </si>
  <si>
    <t>Gasoline Lifetime Preventative Maintenance Costs****</t>
  </si>
  <si>
    <t>Federal Incentive*</t>
  </si>
  <si>
    <t xml:space="preserve">Propane Lifetime Other Costs***** </t>
  </si>
  <si>
    <t>Gasoline Lifetime Other Costs*****</t>
  </si>
  <si>
    <t xml:space="preserve">Propane Vehicle Purchase Amount </t>
  </si>
  <si>
    <t>Propane Vehicle Lifetime Ownership Costs</t>
  </si>
  <si>
    <t>Gasoline Autogas Vehicle Purchase Amount**</t>
  </si>
  <si>
    <t>Gasoline Vehicle Lifetime Ownership Costs</t>
  </si>
  <si>
    <t>Propane Autogas Vehicle Average MPG</t>
  </si>
  <si>
    <t>Propane Per Vehicle Savings</t>
  </si>
  <si>
    <t>Gasoline Vehicle Average MPG</t>
  </si>
  <si>
    <t>Assumed Inputs</t>
  </si>
  <si>
    <t>Vehicle Life (miles)</t>
  </si>
  <si>
    <t>Lifetime Preventative Maintenance Costs (Propane)</t>
  </si>
  <si>
    <t>* There is currently a 2016 fuel credit worth 36 cents per gallon. For a detailed list of Federal incentives, laws, regulations, and programs related to propane autogas, visit the Alternative Fuels Data Center (AFDC) — afdc.energy.gov/fuels/laws/LPG/US.</t>
  </si>
  <si>
    <t>Lifetime Preventative Maintenance Costs (Gasoline)</t>
  </si>
  <si>
    <t>** For a list of incentives by state, visit the AFDC: Propane State Laws and Incentives — afdc.energy.gov/fuels/laws/LPG.</t>
  </si>
  <si>
    <t>Other Costs (Propane)</t>
  </si>
  <si>
    <t>***Includes assumed vehicle lifespan of 200,000 miles.</t>
  </si>
  <si>
    <t>Other Costs (Gasoline)</t>
  </si>
  <si>
    <t>****Includes assumed costs for oil and oil filter changes; numbers are based on industry averages. $100 per visit and 27 lifetime service visits for propane; $100 per visit and 40 lifetime service visits for gasoline.</t>
  </si>
  <si>
    <t xml:space="preserve">*****Includes assumed Additional Costs for air and fuel filters; numbers are based on industry averages. </t>
  </si>
  <si>
    <t>Diesel COMPARISON</t>
  </si>
  <si>
    <t>Diesel Lifetime Fuel Cost***</t>
  </si>
  <si>
    <t>Price per Gallon of Diesel</t>
  </si>
  <si>
    <t>Diesel Lifetime Preventative Maintenance Costs****</t>
  </si>
  <si>
    <t>Diesel Lifetime Other Costs*****</t>
  </si>
  <si>
    <t>Diesel Autogas Vehicle Purchase Amount**</t>
  </si>
  <si>
    <t>Diesel Vehicle Lifetime Ownership Costs</t>
  </si>
  <si>
    <t>Diesel Vehicle Average MPG</t>
  </si>
  <si>
    <t>* There is a 2016 fuel credit worth 36 cents per gallon. For a detailed list of Federal incentives, laws, regulations, and programs related to propane autogas, visit the Alternative Fuels Data Center (AFDC) — afdc.energy.gov/fuels/laws/LPG/US.</t>
  </si>
  <si>
    <t>Lifetime Preventative Maintenance Costs (Diesel)</t>
  </si>
  <si>
    <t>Other Costs (Diesel)</t>
  </si>
  <si>
    <t>****Includes assumed costs for oil and oil filter changes; numbers are based on industry averages. $100 per visit and 27 lifetime service visits for propane; $350 per visit and 40 lifetime service visits for diesel.</t>
  </si>
  <si>
    <t xml:space="preserve">*****Includes assumed Additional Costs for air and fuel filters for propane ($1,000) and air and fuel filters ($2,500), DPF cleaning cost ($7,500), and DEF fluid ($1,250) for diesel. Numbers are based on industry averages.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</si>
</sst>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&quot;$&quot;#,##0.00"/>
    <numFmt numFmtId="166" formatCode="0.0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8"/>
      <color theme="0"/>
      <name val="Arial"/>
    </font>
    <font>
      <b/>
      <sz val="14"/>
      <color theme="0"/>
      <name val="Arial"/>
    </font>
    <font>
      <b/>
      <sz val="12"/>
      <color theme="1"/>
      <name val="Arial"/>
    </font>
    <font>
      <i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669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2" borderId="1" xfId="1" applyFont="1" applyFill="1" applyBorder="1"/>
    <xf numFmtId="0" fontId="2" fillId="2" borderId="2" xfId="1" applyFont="1" applyFill="1" applyBorder="1"/>
    <xf numFmtId="0" fontId="2" fillId="2" borderId="2" xfId="1" applyFont="1" applyFill="1" applyBorder="1" applyAlignment="1">
      <alignment horizontal="left"/>
    </xf>
    <xf numFmtId="0" fontId="2" fillId="2" borderId="3" xfId="1" applyFont="1" applyFill="1" applyBorder="1"/>
    <xf numFmtId="0" fontId="2" fillId="2" borderId="4" xfId="1" applyFont="1" applyFill="1" applyBorder="1"/>
    <xf numFmtId="0" fontId="2" fillId="2" borderId="0" xfId="1" applyFont="1" applyFill="1" applyBorder="1"/>
    <xf numFmtId="0" fontId="2" fillId="2" borderId="0" xfId="1" applyFont="1" applyFill="1" applyBorder="1" applyAlignment="1">
      <alignment horizontal="left"/>
    </xf>
    <xf numFmtId="0" fontId="2" fillId="2" borderId="5" xfId="1" applyFont="1" applyFill="1" applyBorder="1"/>
    <xf numFmtId="0" fontId="4" fillId="2" borderId="0" xfId="1" applyFont="1" applyFill="1" applyBorder="1" applyAlignment="1">
      <alignment horizontal="center"/>
    </xf>
    <xf numFmtId="0" fontId="2" fillId="3" borderId="4" xfId="1" applyFont="1" applyFill="1" applyBorder="1"/>
    <xf numFmtId="0" fontId="2" fillId="3" borderId="0" xfId="1" applyFont="1" applyFill="1" applyBorder="1"/>
    <xf numFmtId="0" fontId="2" fillId="3" borderId="0" xfId="1" applyFont="1" applyFill="1" applyBorder="1" applyAlignment="1">
      <alignment horizontal="left"/>
    </xf>
    <xf numFmtId="0" fontId="2" fillId="3" borderId="0" xfId="1" applyFont="1" applyFill="1" applyBorder="1" applyProtection="1">
      <protection hidden="1"/>
    </xf>
    <xf numFmtId="0" fontId="2" fillId="3" borderId="0" xfId="1" applyFont="1" applyFill="1" applyBorder="1" applyAlignment="1" applyProtection="1">
      <alignment horizontal="left"/>
      <protection hidden="1"/>
    </xf>
    <xf numFmtId="0" fontId="2" fillId="3" borderId="5" xfId="1" applyFont="1" applyFill="1" applyBorder="1" applyProtection="1">
      <protection hidden="1"/>
    </xf>
    <xf numFmtId="0" fontId="5" fillId="0" borderId="4" xfId="1" applyFont="1" applyBorder="1"/>
    <xf numFmtId="0" fontId="5" fillId="0" borderId="0" xfId="1" applyFont="1" applyBorder="1"/>
    <xf numFmtId="0" fontId="5" fillId="0" borderId="0" xfId="1" applyFont="1" applyBorder="1" applyAlignment="1">
      <alignment horizontal="left"/>
    </xf>
    <xf numFmtId="0" fontId="5" fillId="0" borderId="0" xfId="1" applyFont="1" applyBorder="1" applyProtection="1">
      <protection hidden="1"/>
    </xf>
    <xf numFmtId="0" fontId="5" fillId="0" borderId="0" xfId="1" applyFont="1" applyBorder="1" applyAlignment="1" applyProtection="1">
      <alignment horizontal="left"/>
      <protection hidden="1"/>
    </xf>
    <xf numFmtId="0" fontId="5" fillId="0" borderId="5" xfId="1" applyFont="1" applyBorder="1" applyProtection="1">
      <protection hidden="1"/>
    </xf>
    <xf numFmtId="0" fontId="2" fillId="0" borderId="4" xfId="1" applyFont="1" applyBorder="1"/>
    <xf numFmtId="0" fontId="2" fillId="0" borderId="0" xfId="1" applyFont="1" applyBorder="1"/>
    <xf numFmtId="0" fontId="2" fillId="0" borderId="0" xfId="1" applyFont="1" applyBorder="1" applyAlignment="1">
      <alignment horizontal="left"/>
    </xf>
    <xf numFmtId="0" fontId="2" fillId="0" borderId="0" xfId="1" applyFont="1" applyBorder="1" applyProtection="1">
      <protection hidden="1"/>
    </xf>
    <xf numFmtId="0" fontId="5" fillId="0" borderId="0" xfId="1" applyFont="1" applyBorder="1" applyAlignment="1" applyProtection="1">
      <alignment horizontal="center"/>
      <protection hidden="1"/>
    </xf>
    <xf numFmtId="0" fontId="2" fillId="0" borderId="0" xfId="1" applyFont="1" applyBorder="1" applyAlignment="1" applyProtection="1">
      <alignment horizontal="left"/>
      <protection hidden="1"/>
    </xf>
    <xf numFmtId="0" fontId="2" fillId="0" borderId="5" xfId="1" applyFont="1" applyBorder="1" applyProtection="1">
      <protection hidden="1"/>
    </xf>
    <xf numFmtId="49" fontId="2" fillId="0" borderId="6" xfId="1" applyNumberFormat="1" applyFont="1" applyBorder="1" applyAlignment="1" applyProtection="1">
      <alignment horizontal="left"/>
      <protection locked="0"/>
    </xf>
    <xf numFmtId="164" fontId="2" fillId="0" borderId="0" xfId="1" applyNumberFormat="1" applyFont="1" applyBorder="1" applyAlignment="1" applyProtection="1">
      <alignment horizontal="left"/>
      <protection hidden="1"/>
    </xf>
    <xf numFmtId="49" fontId="2" fillId="0" borderId="0" xfId="1" applyNumberFormat="1" applyFont="1" applyBorder="1" applyAlignment="1" applyProtection="1">
      <alignment horizontal="left"/>
    </xf>
    <xf numFmtId="165" fontId="2" fillId="0" borderId="6" xfId="1" applyNumberFormat="1" applyFont="1" applyBorder="1" applyAlignment="1" applyProtection="1">
      <alignment horizontal="left"/>
      <protection locked="0"/>
    </xf>
    <xf numFmtId="0" fontId="0" fillId="0" borderId="0" xfId="0" applyBorder="1"/>
    <xf numFmtId="0" fontId="2" fillId="0" borderId="0" xfId="1" applyFont="1" applyBorder="1" applyAlignment="1" applyProtection="1">
      <alignment horizontal="left"/>
    </xf>
    <xf numFmtId="165" fontId="2" fillId="0" borderId="0" xfId="1" applyNumberFormat="1" applyFont="1" applyBorder="1" applyAlignment="1" applyProtection="1">
      <alignment horizontal="left"/>
      <protection locked="0"/>
    </xf>
    <xf numFmtId="164" fontId="2" fillId="0" borderId="6" xfId="1" applyNumberFormat="1" applyFont="1" applyBorder="1" applyAlignment="1" applyProtection="1">
      <alignment horizontal="left"/>
      <protection locked="0"/>
    </xf>
    <xf numFmtId="165" fontId="2" fillId="0" borderId="0" xfId="1" applyNumberFormat="1" applyFont="1" applyBorder="1" applyAlignment="1" applyProtection="1">
      <alignment horizontal="left"/>
    </xf>
    <xf numFmtId="166" fontId="2" fillId="0" borderId="6" xfId="1" applyNumberFormat="1" applyFont="1" applyBorder="1" applyAlignment="1" applyProtection="1">
      <alignment horizontal="left"/>
      <protection locked="0"/>
    </xf>
    <xf numFmtId="166" fontId="2" fillId="0" borderId="0" xfId="1" applyNumberFormat="1" applyFont="1" applyBorder="1" applyAlignment="1" applyProtection="1">
      <alignment horizontal="left"/>
    </xf>
    <xf numFmtId="0" fontId="2" fillId="0" borderId="4" xfId="1" applyFont="1" applyBorder="1" applyProtection="1">
      <protection hidden="1"/>
    </xf>
    <xf numFmtId="165" fontId="2" fillId="0" borderId="0" xfId="1" applyNumberFormat="1" applyFont="1" applyBorder="1" applyAlignment="1" applyProtection="1">
      <alignment horizontal="left"/>
      <protection hidden="1"/>
    </xf>
    <xf numFmtId="3" fontId="2" fillId="0" borderId="0" xfId="1" applyNumberFormat="1" applyFont="1" applyBorder="1" applyAlignment="1" applyProtection="1">
      <alignment horizontal="left"/>
      <protection hidden="1"/>
    </xf>
    <xf numFmtId="0" fontId="2" fillId="0" borderId="0" xfId="1" applyFont="1" applyBorder="1" applyAlignment="1" applyProtection="1">
      <alignment wrapText="1"/>
      <protection hidden="1"/>
    </xf>
    <xf numFmtId="0" fontId="6" fillId="0" borderId="0" xfId="1" applyFont="1" applyBorder="1" applyProtection="1">
      <protection hidden="1"/>
    </xf>
    <xf numFmtId="0" fontId="0" fillId="0" borderId="5" xfId="0" applyBorder="1"/>
    <xf numFmtId="0" fontId="2" fillId="0" borderId="7" xfId="1" applyFont="1" applyBorder="1" applyProtection="1">
      <protection hidden="1"/>
    </xf>
    <xf numFmtId="0" fontId="2" fillId="0" borderId="6" xfId="1" applyFont="1" applyBorder="1" applyAlignment="1" applyProtection="1">
      <alignment wrapText="1"/>
      <protection hidden="1"/>
    </xf>
    <xf numFmtId="0" fontId="2" fillId="0" borderId="6" xfId="1" applyFont="1" applyBorder="1" applyProtection="1">
      <protection hidden="1"/>
    </xf>
    <xf numFmtId="164" fontId="2" fillId="0" borderId="6" xfId="1" applyNumberFormat="1" applyFont="1" applyBorder="1" applyAlignment="1" applyProtection="1">
      <alignment horizontal="left"/>
      <protection hidden="1"/>
    </xf>
    <xf numFmtId="0" fontId="3" fillId="2" borderId="0" xfId="1" applyFont="1" applyFill="1" applyBorder="1" applyAlignment="1">
      <alignment horizontal="center"/>
    </xf>
    <xf numFmtId="0" fontId="6" fillId="0" borderId="0" xfId="0" applyFont="1" applyBorder="1" applyAlignment="1"/>
    <xf numFmtId="0" fontId="6" fillId="0" borderId="5" xfId="0" applyFont="1" applyBorder="1" applyAlignment="1"/>
    <xf numFmtId="0" fontId="6" fillId="0" borderId="0" xfId="0" applyFont="1" applyBorder="1"/>
    <xf numFmtId="0" fontId="6" fillId="0" borderId="5" xfId="0" applyFont="1" applyBorder="1"/>
    <xf numFmtId="0" fontId="6" fillId="0" borderId="0" xfId="1" applyFont="1" applyBorder="1" applyAlignment="1" applyProtection="1">
      <alignment wrapText="1"/>
      <protection hidden="1"/>
    </xf>
    <xf numFmtId="0" fontId="6" fillId="0" borderId="5" xfId="1" applyFont="1" applyBorder="1" applyAlignment="1" applyProtection="1">
      <alignment wrapText="1"/>
      <protection hidden="1"/>
    </xf>
    <xf numFmtId="0" fontId="6" fillId="0" borderId="6" xfId="1" applyFont="1" applyBorder="1" applyAlignment="1" applyProtection="1">
      <alignment wrapText="1"/>
      <protection hidden="1"/>
    </xf>
    <xf numFmtId="0" fontId="6" fillId="0" borderId="8" xfId="1" applyFont="1" applyBorder="1" applyAlignment="1" applyProtection="1">
      <alignment wrapText="1"/>
      <protection hidden="1"/>
    </xf>
    <xf numFmtId="0" fontId="6" fillId="0" borderId="0" xfId="0" applyFont="1" applyBorder="1" applyAlignment="1">
      <alignment wrapText="1"/>
    </xf>
    <xf numFmtId="0" fontId="6" fillId="0" borderId="5" xfId="0" applyFont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292100</xdr:colOff>
      <xdr:row>1</xdr:row>
      <xdr:rowOff>25400</xdr:rowOff>
    </xdr:from>
    <xdr:to>
      <xdr:col>9</xdr:col>
      <xdr:colOff>2435694</xdr:colOff>
      <xdr:row>3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31600" y="228600"/>
          <a:ext cx="2143594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292100</xdr:colOff>
      <xdr:row>1</xdr:row>
      <xdr:rowOff>25400</xdr:rowOff>
    </xdr:from>
    <xdr:to>
      <xdr:col>9</xdr:col>
      <xdr:colOff>2435694</xdr:colOff>
      <xdr:row>3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31600" y="228600"/>
          <a:ext cx="2143594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topLeftCell="B2" workbookViewId="0">
      <selection activeCell="E10" sqref="E10"/>
    </sheetView>
  </sheetViews>
  <sheetFormatPr defaultColWidth="11.19921875" defaultRowHeight="15.6" x14ac:dyDescent="0.3"/>
  <cols>
    <col min="1" max="1" width="4" customWidth="1"/>
    <col min="2" max="2" width="43.69921875" customWidth="1"/>
    <col min="3" max="4" width="0" hidden="1" customWidth="1"/>
    <col min="5" max="5" width="13.5" customWidth="1"/>
    <col min="6" max="6" width="13.796875" customWidth="1"/>
    <col min="7" max="7" width="15.69921875" customWidth="1"/>
    <col min="8" max="8" width="38.19921875" customWidth="1"/>
    <col min="9" max="9" width="11.19921875" customWidth="1"/>
    <col min="10" max="10" width="33.19921875" customWidth="1"/>
    <col min="11" max="12" width="25.796875" customWidth="1"/>
  </cols>
  <sheetData>
    <row r="1" spans="1:12" x14ac:dyDescent="0.3">
      <c r="A1" s="1"/>
      <c r="B1" s="2"/>
      <c r="C1" s="2"/>
      <c r="D1" s="2"/>
      <c r="E1" s="3"/>
      <c r="F1" s="2"/>
      <c r="G1" s="2"/>
      <c r="H1" s="2"/>
      <c r="I1" s="3"/>
      <c r="J1" s="2"/>
      <c r="K1" s="2"/>
      <c r="L1" s="4"/>
    </row>
    <row r="2" spans="1:12" x14ac:dyDescent="0.3">
      <c r="A2" s="5"/>
      <c r="B2" s="6"/>
      <c r="C2" s="6"/>
      <c r="D2" s="50" t="s">
        <v>0</v>
      </c>
      <c r="E2" s="50"/>
      <c r="F2" s="50"/>
      <c r="G2" s="50"/>
      <c r="H2" s="50"/>
      <c r="I2" s="7"/>
      <c r="J2" s="6"/>
      <c r="K2" s="6"/>
      <c r="L2" s="8"/>
    </row>
    <row r="3" spans="1:12" x14ac:dyDescent="0.3">
      <c r="A3" s="5"/>
      <c r="B3" s="6"/>
      <c r="C3" s="6"/>
      <c r="D3" s="50"/>
      <c r="E3" s="50"/>
      <c r="F3" s="50"/>
      <c r="G3" s="50"/>
      <c r="H3" s="50"/>
      <c r="I3" s="7"/>
      <c r="J3" s="6"/>
      <c r="K3" s="6"/>
      <c r="L3" s="8"/>
    </row>
    <row r="4" spans="1:12" ht="17.399999999999999" x14ac:dyDescent="0.3">
      <c r="A4" s="5"/>
      <c r="B4" s="6"/>
      <c r="C4" s="6"/>
      <c r="D4" s="6"/>
      <c r="E4" s="7"/>
      <c r="F4" s="6"/>
      <c r="G4" s="9" t="s">
        <v>1</v>
      </c>
      <c r="H4" s="6"/>
      <c r="I4" s="7"/>
      <c r="J4" s="6"/>
      <c r="K4" s="6"/>
      <c r="L4" s="8"/>
    </row>
    <row r="5" spans="1:12" x14ac:dyDescent="0.3">
      <c r="A5" s="5"/>
      <c r="B5" s="6"/>
      <c r="C5" s="6"/>
      <c r="D5" s="6"/>
      <c r="E5" s="7"/>
      <c r="F5" s="6"/>
      <c r="G5" s="6"/>
      <c r="H5" s="6"/>
      <c r="I5" s="7"/>
      <c r="J5" s="6"/>
      <c r="K5" s="6"/>
      <c r="L5" s="8"/>
    </row>
    <row r="6" spans="1:12" x14ac:dyDescent="0.3">
      <c r="A6" s="5"/>
      <c r="B6" s="6"/>
      <c r="C6" s="6"/>
      <c r="D6" s="6"/>
      <c r="E6" s="7"/>
      <c r="F6" s="6"/>
      <c r="G6" s="6"/>
      <c r="H6" s="6"/>
      <c r="I6" s="7"/>
      <c r="J6" s="6"/>
      <c r="K6" s="6"/>
      <c r="L6" s="8"/>
    </row>
    <row r="7" spans="1:12" x14ac:dyDescent="0.3">
      <c r="A7" s="10"/>
      <c r="B7" s="11"/>
      <c r="C7" s="11"/>
      <c r="D7" s="11"/>
      <c r="E7" s="12"/>
      <c r="F7" s="13"/>
      <c r="G7" s="13"/>
      <c r="H7" s="13"/>
      <c r="I7" s="14"/>
      <c r="J7" s="13"/>
      <c r="K7" s="13"/>
      <c r="L7" s="15"/>
    </row>
    <row r="8" spans="1:12" x14ac:dyDescent="0.3">
      <c r="A8" s="16"/>
      <c r="B8" s="17" t="s">
        <v>2</v>
      </c>
      <c r="C8" s="17"/>
      <c r="D8" s="17"/>
      <c r="E8" s="18"/>
      <c r="F8" s="19"/>
      <c r="G8" s="19" t="s">
        <v>3</v>
      </c>
      <c r="H8" s="19"/>
      <c r="I8" s="20"/>
      <c r="J8" s="19"/>
      <c r="K8" s="19"/>
      <c r="L8" s="21"/>
    </row>
    <row r="9" spans="1:12" x14ac:dyDescent="0.3">
      <c r="A9" s="22"/>
      <c r="B9" s="23"/>
      <c r="C9" s="23"/>
      <c r="D9" s="23"/>
      <c r="E9" s="24"/>
      <c r="F9" s="25"/>
      <c r="G9" s="26"/>
      <c r="H9" s="25"/>
      <c r="I9" s="27"/>
      <c r="J9" s="25"/>
      <c r="K9" s="25"/>
      <c r="L9" s="28"/>
    </row>
    <row r="10" spans="1:12" x14ac:dyDescent="0.3">
      <c r="A10" s="22"/>
      <c r="B10" s="23" t="s">
        <v>4</v>
      </c>
      <c r="C10" s="23"/>
      <c r="D10" s="23"/>
      <c r="E10" s="29" t="s">
        <v>5</v>
      </c>
      <c r="F10" s="25"/>
      <c r="G10" s="25" t="s">
        <v>6</v>
      </c>
      <c r="H10" s="25"/>
      <c r="I10" s="30">
        <f>(200000/E22)*(E12-E16)</f>
        <v>21090.909090909092</v>
      </c>
      <c r="J10" s="25"/>
      <c r="K10" s="25"/>
      <c r="L10" s="28"/>
    </row>
    <row r="11" spans="1:12" x14ac:dyDescent="0.3">
      <c r="A11" s="22"/>
      <c r="B11" s="23"/>
      <c r="C11" s="23"/>
      <c r="D11" s="23"/>
      <c r="E11" s="31"/>
      <c r="F11" s="25"/>
      <c r="G11" s="25" t="s">
        <v>7</v>
      </c>
      <c r="H11" s="25"/>
      <c r="I11" s="30">
        <f>(200000/E24)*(E14)</f>
        <v>31428.571428571431</v>
      </c>
      <c r="J11" s="25"/>
      <c r="K11" s="25"/>
      <c r="L11" s="28"/>
    </row>
    <row r="12" spans="1:12" x14ac:dyDescent="0.3">
      <c r="A12" s="22"/>
      <c r="B12" s="23" t="s">
        <v>8</v>
      </c>
      <c r="C12" s="23"/>
      <c r="D12" s="23"/>
      <c r="E12" s="32">
        <v>1.52</v>
      </c>
      <c r="F12" s="25"/>
      <c r="G12" s="33"/>
      <c r="H12" s="25"/>
      <c r="I12" s="33"/>
      <c r="J12" s="25"/>
      <c r="K12" s="25"/>
      <c r="L12" s="28"/>
    </row>
    <row r="13" spans="1:12" x14ac:dyDescent="0.3">
      <c r="A13" s="22"/>
      <c r="B13" s="23"/>
      <c r="C13" s="23"/>
      <c r="D13" s="23"/>
      <c r="E13" s="34"/>
      <c r="F13" s="25"/>
      <c r="G13" s="25" t="s">
        <v>9</v>
      </c>
      <c r="H13" s="25"/>
      <c r="I13" s="30">
        <f>E31</f>
        <v>2700</v>
      </c>
      <c r="J13" s="25"/>
      <c r="K13" s="25"/>
      <c r="L13" s="28"/>
    </row>
    <row r="14" spans="1:12" x14ac:dyDescent="0.3">
      <c r="A14" s="22"/>
      <c r="B14" s="23" t="s">
        <v>10</v>
      </c>
      <c r="C14" s="23"/>
      <c r="D14" s="23"/>
      <c r="E14" s="32">
        <v>2.2000000000000002</v>
      </c>
      <c r="F14" s="25"/>
      <c r="G14" s="25" t="s">
        <v>11</v>
      </c>
      <c r="H14" s="25"/>
      <c r="I14" s="30">
        <f>E32</f>
        <v>4000</v>
      </c>
      <c r="J14" s="25"/>
      <c r="K14" s="25"/>
      <c r="L14" s="28"/>
    </row>
    <row r="15" spans="1:12" x14ac:dyDescent="0.3">
      <c r="A15" s="22"/>
      <c r="B15" s="23"/>
      <c r="C15" s="23"/>
      <c r="D15" s="23"/>
      <c r="E15" s="35"/>
      <c r="F15" s="25"/>
      <c r="G15" s="25"/>
      <c r="H15" s="25"/>
      <c r="I15" s="27"/>
      <c r="J15" s="25"/>
      <c r="K15" s="25"/>
      <c r="L15" s="28"/>
    </row>
    <row r="16" spans="1:12" x14ac:dyDescent="0.3">
      <c r="A16" s="22"/>
      <c r="B16" s="23" t="s">
        <v>12</v>
      </c>
      <c r="C16" s="23"/>
      <c r="D16" s="23"/>
      <c r="E16" s="32">
        <v>0.36</v>
      </c>
      <c r="F16" s="25"/>
      <c r="G16" s="25" t="s">
        <v>13</v>
      </c>
      <c r="H16" s="25"/>
      <c r="I16" s="30">
        <f>E33</f>
        <v>1000</v>
      </c>
      <c r="J16" s="25"/>
      <c r="K16" s="25"/>
      <c r="L16" s="28"/>
    </row>
    <row r="17" spans="1:12" x14ac:dyDescent="0.3">
      <c r="A17" s="22"/>
      <c r="B17" s="23"/>
      <c r="C17" s="23"/>
      <c r="D17" s="23"/>
      <c r="E17" s="34"/>
      <c r="F17" s="25"/>
      <c r="G17" s="25" t="s">
        <v>14</v>
      </c>
      <c r="H17" s="25"/>
      <c r="I17" s="30">
        <f>E34</f>
        <v>1000</v>
      </c>
      <c r="J17" s="25"/>
      <c r="K17" s="25"/>
      <c r="L17" s="28"/>
    </row>
    <row r="18" spans="1:12" x14ac:dyDescent="0.3">
      <c r="A18" s="22"/>
      <c r="B18" s="23" t="s">
        <v>15</v>
      </c>
      <c r="C18" s="23"/>
      <c r="D18" s="23"/>
      <c r="E18" s="36">
        <v>42000</v>
      </c>
      <c r="F18" s="25"/>
      <c r="G18" s="33"/>
      <c r="H18" s="25"/>
      <c r="I18" s="30"/>
      <c r="J18" s="25"/>
      <c r="K18" s="25"/>
      <c r="L18" s="28"/>
    </row>
    <row r="19" spans="1:12" x14ac:dyDescent="0.3">
      <c r="A19" s="22"/>
      <c r="B19" s="23"/>
      <c r="C19" s="23"/>
      <c r="D19" s="23"/>
      <c r="E19" s="34"/>
      <c r="F19" s="25"/>
      <c r="G19" s="25" t="s">
        <v>16</v>
      </c>
      <c r="H19" s="25"/>
      <c r="I19" s="30">
        <f>I10+I13+I16+E18</f>
        <v>66790.909090909088</v>
      </c>
      <c r="J19" s="25"/>
      <c r="K19" s="25"/>
      <c r="L19" s="28"/>
    </row>
    <row r="20" spans="1:12" x14ac:dyDescent="0.3">
      <c r="A20" s="22"/>
      <c r="B20" s="23" t="s">
        <v>17</v>
      </c>
      <c r="C20" s="23"/>
      <c r="D20" s="23"/>
      <c r="E20" s="36">
        <v>35000</v>
      </c>
      <c r="F20" s="25"/>
      <c r="G20" s="25" t="s">
        <v>18</v>
      </c>
      <c r="H20" s="25"/>
      <c r="I20" s="30">
        <f>I11+I14+I17+E20</f>
        <v>71428.571428571435</v>
      </c>
      <c r="J20" s="25"/>
      <c r="K20" s="25"/>
      <c r="L20" s="28"/>
    </row>
    <row r="21" spans="1:12" x14ac:dyDescent="0.3">
      <c r="A21" s="22"/>
      <c r="B21" s="23"/>
      <c r="C21" s="23"/>
      <c r="D21" s="23"/>
      <c r="E21" s="37"/>
      <c r="F21" s="25"/>
      <c r="G21" s="33"/>
      <c r="H21" s="25"/>
      <c r="I21" s="33"/>
      <c r="J21" s="25"/>
      <c r="K21" s="25"/>
      <c r="L21" s="28"/>
    </row>
    <row r="22" spans="1:12" x14ac:dyDescent="0.3">
      <c r="A22" s="22"/>
      <c r="B22" s="23" t="s">
        <v>19</v>
      </c>
      <c r="C22" s="23"/>
      <c r="D22" s="23"/>
      <c r="E22" s="38">
        <v>11</v>
      </c>
      <c r="F22" s="25"/>
      <c r="G22" s="25" t="s">
        <v>20</v>
      </c>
      <c r="H22" s="25"/>
      <c r="I22" s="30">
        <f>I20-I19</f>
        <v>4637.6623376623465</v>
      </c>
      <c r="J22" s="25"/>
      <c r="K22" s="25"/>
      <c r="L22" s="28"/>
    </row>
    <row r="23" spans="1:12" x14ac:dyDescent="0.3">
      <c r="A23" s="22"/>
      <c r="B23" s="23"/>
      <c r="C23" s="23"/>
      <c r="D23" s="23"/>
      <c r="E23" s="39"/>
      <c r="F23" s="25"/>
      <c r="G23" s="25"/>
      <c r="H23" s="25"/>
      <c r="I23" s="33"/>
      <c r="J23" s="25"/>
      <c r="K23" s="25"/>
      <c r="L23" s="28"/>
    </row>
    <row r="24" spans="1:12" x14ac:dyDescent="0.3">
      <c r="A24" s="22"/>
      <c r="B24" s="23" t="s">
        <v>21</v>
      </c>
      <c r="C24" s="23"/>
      <c r="D24" s="23"/>
      <c r="E24" s="38">
        <v>14</v>
      </c>
      <c r="F24" s="25"/>
      <c r="G24" s="33"/>
      <c r="H24" s="25"/>
      <c r="I24" s="33"/>
      <c r="J24" s="25"/>
      <c r="K24" s="25"/>
      <c r="L24" s="28"/>
    </row>
    <row r="25" spans="1:12" x14ac:dyDescent="0.3">
      <c r="A25" s="40"/>
      <c r="B25" s="25"/>
      <c r="C25" s="25"/>
      <c r="D25" s="25"/>
      <c r="E25" s="41"/>
      <c r="F25" s="25"/>
      <c r="G25" s="25"/>
      <c r="H25" s="25"/>
      <c r="I25" s="27"/>
      <c r="J25" s="25"/>
      <c r="K25" s="25"/>
      <c r="L25" s="28"/>
    </row>
    <row r="26" spans="1:12" x14ac:dyDescent="0.3">
      <c r="A26" s="40"/>
      <c r="B26" s="25"/>
      <c r="C26" s="25"/>
      <c r="D26" s="25"/>
      <c r="E26" s="42"/>
      <c r="F26" s="25"/>
      <c r="G26" s="33"/>
      <c r="H26" s="25"/>
      <c r="I26" s="41"/>
      <c r="J26" s="25"/>
      <c r="K26" s="25"/>
      <c r="L26" s="28"/>
    </row>
    <row r="27" spans="1:12" x14ac:dyDescent="0.3">
      <c r="A27" s="40"/>
      <c r="B27" s="25"/>
      <c r="C27" s="25"/>
      <c r="D27" s="25"/>
      <c r="E27" s="41"/>
      <c r="F27" s="25"/>
      <c r="G27" s="33"/>
      <c r="H27" s="25"/>
      <c r="I27" s="41"/>
      <c r="J27" s="25"/>
      <c r="K27" s="25"/>
      <c r="L27" s="28"/>
    </row>
    <row r="28" spans="1:12" x14ac:dyDescent="0.3">
      <c r="A28" s="40"/>
      <c r="B28" s="19" t="s">
        <v>22</v>
      </c>
      <c r="C28" s="25"/>
      <c r="D28" s="25"/>
      <c r="E28" s="41"/>
      <c r="F28" s="25"/>
      <c r="G28" s="25"/>
      <c r="H28" s="25"/>
      <c r="I28" s="27"/>
      <c r="J28" s="25"/>
      <c r="K28" s="25"/>
      <c r="L28" s="28"/>
    </row>
    <row r="29" spans="1:12" x14ac:dyDescent="0.3">
      <c r="A29" s="40"/>
      <c r="B29" s="25"/>
      <c r="C29" s="25"/>
      <c r="D29" s="25"/>
      <c r="E29" s="41"/>
      <c r="F29" s="25"/>
      <c r="G29" s="25"/>
      <c r="H29" s="25"/>
      <c r="I29" s="27"/>
      <c r="J29" s="25"/>
      <c r="K29" s="25"/>
      <c r="L29" s="28"/>
    </row>
    <row r="30" spans="1:12" x14ac:dyDescent="0.3">
      <c r="A30" s="40"/>
      <c r="B30" s="25" t="s">
        <v>23</v>
      </c>
      <c r="C30" s="25"/>
      <c r="D30" s="25"/>
      <c r="E30" s="42">
        <v>200000</v>
      </c>
      <c r="F30" s="25"/>
      <c r="G30" s="25"/>
      <c r="H30" s="25"/>
      <c r="I30" s="27"/>
      <c r="J30" s="25"/>
      <c r="K30" s="25"/>
      <c r="L30" s="28"/>
    </row>
    <row r="31" spans="1:12" x14ac:dyDescent="0.3">
      <c r="A31" s="40"/>
      <c r="B31" s="43" t="s">
        <v>24</v>
      </c>
      <c r="C31" s="25"/>
      <c r="D31" s="25"/>
      <c r="E31" s="30">
        <v>2700</v>
      </c>
      <c r="F31" s="25"/>
      <c r="G31" s="51" t="s">
        <v>25</v>
      </c>
      <c r="H31" s="51"/>
      <c r="I31" s="51"/>
      <c r="J31" s="51"/>
      <c r="K31" s="51"/>
      <c r="L31" s="52"/>
    </row>
    <row r="32" spans="1:12" x14ac:dyDescent="0.3">
      <c r="A32" s="40"/>
      <c r="B32" s="43" t="s">
        <v>26</v>
      </c>
      <c r="C32" s="25"/>
      <c r="D32" s="25"/>
      <c r="E32" s="30">
        <v>4000</v>
      </c>
      <c r="F32" s="25"/>
      <c r="G32" s="53" t="s">
        <v>27</v>
      </c>
      <c r="H32" s="53"/>
      <c r="I32" s="53"/>
      <c r="J32" s="53"/>
      <c r="K32" s="53"/>
      <c r="L32" s="54"/>
    </row>
    <row r="33" spans="1:12" x14ac:dyDescent="0.3">
      <c r="A33" s="40"/>
      <c r="B33" s="43" t="s">
        <v>28</v>
      </c>
      <c r="C33" s="25"/>
      <c r="D33" s="25"/>
      <c r="E33" s="30">
        <v>1000</v>
      </c>
      <c r="F33" s="25"/>
      <c r="G33" s="44" t="s">
        <v>29</v>
      </c>
      <c r="H33" s="33"/>
      <c r="I33" s="33"/>
      <c r="J33" s="33"/>
      <c r="K33" s="33"/>
      <c r="L33" s="45"/>
    </row>
    <row r="34" spans="1:12" x14ac:dyDescent="0.3">
      <c r="A34" s="40"/>
      <c r="B34" s="25" t="s">
        <v>30</v>
      </c>
      <c r="C34" s="25"/>
      <c r="D34" s="25"/>
      <c r="E34" s="30">
        <v>1000</v>
      </c>
      <c r="F34" s="25"/>
      <c r="G34" s="55" t="s">
        <v>31</v>
      </c>
      <c r="H34" s="55"/>
      <c r="I34" s="55"/>
      <c r="J34" s="55"/>
      <c r="K34" s="55"/>
      <c r="L34" s="56"/>
    </row>
    <row r="35" spans="1:12" x14ac:dyDescent="0.3">
      <c r="A35" s="46"/>
      <c r="B35" s="47"/>
      <c r="C35" s="48"/>
      <c r="D35" s="48"/>
      <c r="E35" s="49"/>
      <c r="F35" s="48"/>
      <c r="G35" s="57" t="s">
        <v>32</v>
      </c>
      <c r="H35" s="57"/>
      <c r="I35" s="57"/>
      <c r="J35" s="57"/>
      <c r="K35" s="57"/>
      <c r="L35" s="58"/>
    </row>
  </sheetData>
  <sheetProtection password="EE57" sheet="1" objects="1" scenarios="1"/>
  <mergeCells count="5">
    <mergeCell ref="D2:H3"/>
    <mergeCell ref="G31:L31"/>
    <mergeCell ref="G32:L32"/>
    <mergeCell ref="G34:L34"/>
    <mergeCell ref="G35:L3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tabSelected="1" workbookViewId="0">
      <selection activeCell="E20" sqref="E20"/>
    </sheetView>
  </sheetViews>
  <sheetFormatPr defaultColWidth="11.19921875" defaultRowHeight="15.6" x14ac:dyDescent="0.3"/>
  <cols>
    <col min="1" max="1" width="3.796875" customWidth="1"/>
    <col min="2" max="2" width="43.5" customWidth="1"/>
    <col min="3" max="4" width="0" hidden="1" customWidth="1"/>
    <col min="5" max="5" width="13.5" customWidth="1"/>
    <col min="6" max="6" width="13.796875" customWidth="1"/>
    <col min="7" max="7" width="15.69921875" customWidth="1"/>
    <col min="8" max="8" width="38.19921875" customWidth="1"/>
    <col min="9" max="9" width="11.19921875" customWidth="1"/>
    <col min="10" max="10" width="33.19921875" customWidth="1"/>
    <col min="11" max="12" width="25.796875" customWidth="1"/>
  </cols>
  <sheetData>
    <row r="1" spans="1:12" x14ac:dyDescent="0.3">
      <c r="A1" s="1"/>
      <c r="B1" s="2"/>
      <c r="C1" s="2"/>
      <c r="D1" s="2"/>
      <c r="E1" s="3"/>
      <c r="F1" s="2"/>
      <c r="G1" s="2"/>
      <c r="H1" s="2"/>
      <c r="I1" s="3"/>
      <c r="J1" s="2"/>
      <c r="K1" s="2"/>
      <c r="L1" s="4"/>
    </row>
    <row r="2" spans="1:12" x14ac:dyDescent="0.3">
      <c r="A2" s="5"/>
      <c r="B2" s="6"/>
      <c r="C2" s="6"/>
      <c r="D2" s="50" t="s">
        <v>0</v>
      </c>
      <c r="E2" s="50"/>
      <c r="F2" s="50"/>
      <c r="G2" s="50"/>
      <c r="H2" s="50"/>
      <c r="I2" s="7"/>
      <c r="J2" s="6"/>
      <c r="K2" s="6"/>
      <c r="L2" s="8"/>
    </row>
    <row r="3" spans="1:12" x14ac:dyDescent="0.3">
      <c r="A3" s="5"/>
      <c r="B3" s="6"/>
      <c r="C3" s="6"/>
      <c r="D3" s="50"/>
      <c r="E3" s="50"/>
      <c r="F3" s="50"/>
      <c r="G3" s="50"/>
      <c r="H3" s="50"/>
      <c r="I3" s="7"/>
      <c r="J3" s="6"/>
      <c r="K3" s="6"/>
      <c r="L3" s="8"/>
    </row>
    <row r="4" spans="1:12" ht="17.399999999999999" x14ac:dyDescent="0.3">
      <c r="A4" s="5"/>
      <c r="B4" s="6"/>
      <c r="C4" s="6"/>
      <c r="D4" s="6"/>
      <c r="E4" s="7"/>
      <c r="F4" s="6"/>
      <c r="G4" s="9" t="s">
        <v>33</v>
      </c>
      <c r="H4" s="6"/>
      <c r="I4" s="7"/>
      <c r="J4" s="6"/>
      <c r="K4" s="6"/>
      <c r="L4" s="8"/>
    </row>
    <row r="5" spans="1:12" x14ac:dyDescent="0.3">
      <c r="A5" s="5"/>
      <c r="B5" s="6"/>
      <c r="C5" s="6"/>
      <c r="D5" s="6"/>
      <c r="E5" s="7"/>
      <c r="F5" s="6"/>
      <c r="G5" s="6"/>
      <c r="H5" s="6"/>
      <c r="I5" s="7"/>
      <c r="J5" s="6"/>
      <c r="K5" s="6"/>
      <c r="L5" s="8"/>
    </row>
    <row r="6" spans="1:12" x14ac:dyDescent="0.3">
      <c r="A6" s="5"/>
      <c r="B6" s="6"/>
      <c r="C6" s="6"/>
      <c r="D6" s="6"/>
      <c r="E6" s="7"/>
      <c r="F6" s="6"/>
      <c r="G6" s="6"/>
      <c r="H6" s="6"/>
      <c r="I6" s="7"/>
      <c r="J6" s="6"/>
      <c r="K6" s="6"/>
      <c r="L6" s="8"/>
    </row>
    <row r="7" spans="1:12" x14ac:dyDescent="0.3">
      <c r="A7" s="10"/>
      <c r="B7" s="11"/>
      <c r="C7" s="11"/>
      <c r="D7" s="11"/>
      <c r="E7" s="12"/>
      <c r="F7" s="13"/>
      <c r="G7" s="13"/>
      <c r="H7" s="13"/>
      <c r="I7" s="14"/>
      <c r="J7" s="13"/>
      <c r="K7" s="13"/>
      <c r="L7" s="15"/>
    </row>
    <row r="8" spans="1:12" x14ac:dyDescent="0.3">
      <c r="A8" s="16"/>
      <c r="B8" s="17" t="s">
        <v>2</v>
      </c>
      <c r="C8" s="17"/>
      <c r="D8" s="17"/>
      <c r="E8" s="18"/>
      <c r="F8" s="19"/>
      <c r="G8" s="19" t="s">
        <v>3</v>
      </c>
      <c r="H8" s="19"/>
      <c r="I8" s="20"/>
      <c r="J8" s="19"/>
      <c r="K8" s="19"/>
      <c r="L8" s="21"/>
    </row>
    <row r="9" spans="1:12" x14ac:dyDescent="0.3">
      <c r="A9" s="22"/>
      <c r="B9" s="23"/>
      <c r="C9" s="23"/>
      <c r="D9" s="23"/>
      <c r="E9" s="24"/>
      <c r="F9" s="25"/>
      <c r="G9" s="26"/>
      <c r="H9" s="25"/>
      <c r="I9" s="27"/>
      <c r="J9" s="25"/>
      <c r="K9" s="25"/>
      <c r="L9" s="28"/>
    </row>
    <row r="10" spans="1:12" x14ac:dyDescent="0.3">
      <c r="A10" s="22"/>
      <c r="B10" s="23" t="s">
        <v>4</v>
      </c>
      <c r="C10" s="23"/>
      <c r="D10" s="23"/>
      <c r="E10" s="29" t="s">
        <v>5</v>
      </c>
      <c r="F10" s="25"/>
      <c r="G10" s="25" t="s">
        <v>6</v>
      </c>
      <c r="H10" s="25"/>
      <c r="I10" s="30">
        <f>(200000/E22)*(E12-E16)</f>
        <v>20727.272727272728</v>
      </c>
      <c r="J10" s="25"/>
      <c r="K10" s="25"/>
      <c r="L10" s="28"/>
    </row>
    <row r="11" spans="1:12" x14ac:dyDescent="0.3">
      <c r="A11" s="22"/>
      <c r="B11" s="23"/>
      <c r="C11" s="23"/>
      <c r="D11" s="23"/>
      <c r="E11" s="31"/>
      <c r="F11" s="25"/>
      <c r="G11" s="25" t="s">
        <v>34</v>
      </c>
      <c r="H11" s="25"/>
      <c r="I11" s="30">
        <f>(200000/E24)*(E14)</f>
        <v>40714.285714285717</v>
      </c>
      <c r="J11" s="25"/>
      <c r="K11" s="25"/>
      <c r="L11" s="28"/>
    </row>
    <row r="12" spans="1:12" x14ac:dyDescent="0.3">
      <c r="A12" s="22"/>
      <c r="B12" s="23" t="s">
        <v>8</v>
      </c>
      <c r="C12" s="23"/>
      <c r="D12" s="23"/>
      <c r="E12" s="32">
        <v>1.5</v>
      </c>
      <c r="F12" s="25"/>
      <c r="G12" s="33"/>
      <c r="H12" s="25"/>
      <c r="I12" s="33"/>
      <c r="J12" s="25"/>
      <c r="K12" s="25"/>
      <c r="L12" s="28"/>
    </row>
    <row r="13" spans="1:12" x14ac:dyDescent="0.3">
      <c r="A13" s="22"/>
      <c r="B13" s="23"/>
      <c r="C13" s="23"/>
      <c r="D13" s="23"/>
      <c r="E13" s="34"/>
      <c r="F13" s="25"/>
      <c r="G13" s="25" t="s">
        <v>9</v>
      </c>
      <c r="H13" s="25"/>
      <c r="I13" s="30">
        <f>E31</f>
        <v>2700</v>
      </c>
      <c r="J13" s="25"/>
      <c r="K13" s="25"/>
      <c r="L13" s="28"/>
    </row>
    <row r="14" spans="1:12" x14ac:dyDescent="0.3">
      <c r="A14" s="22"/>
      <c r="B14" s="23" t="s">
        <v>35</v>
      </c>
      <c r="C14" s="23"/>
      <c r="D14" s="23"/>
      <c r="E14" s="32">
        <v>2.85</v>
      </c>
      <c r="F14" s="25"/>
      <c r="G14" s="25" t="s">
        <v>36</v>
      </c>
      <c r="H14" s="25"/>
      <c r="I14" s="30">
        <f>E32</f>
        <v>14000</v>
      </c>
      <c r="J14" s="25"/>
      <c r="K14" s="25"/>
      <c r="L14" s="28"/>
    </row>
    <row r="15" spans="1:12" x14ac:dyDescent="0.3">
      <c r="A15" s="22"/>
      <c r="B15" s="23"/>
      <c r="C15" s="23"/>
      <c r="D15" s="23"/>
      <c r="E15" s="35"/>
      <c r="F15" s="25"/>
      <c r="G15" s="25"/>
      <c r="H15" s="25"/>
      <c r="I15" s="27"/>
      <c r="J15" s="25"/>
      <c r="K15" s="25"/>
      <c r="L15" s="28"/>
    </row>
    <row r="16" spans="1:12" x14ac:dyDescent="0.3">
      <c r="A16" s="22"/>
      <c r="B16" s="23" t="s">
        <v>12</v>
      </c>
      <c r="C16" s="23"/>
      <c r="D16" s="23"/>
      <c r="E16" s="32">
        <v>0.36</v>
      </c>
      <c r="F16" s="25"/>
      <c r="G16" s="25" t="s">
        <v>13</v>
      </c>
      <c r="H16" s="25"/>
      <c r="I16" s="30">
        <f>E33</f>
        <v>1000</v>
      </c>
      <c r="J16" s="25"/>
      <c r="K16" s="25"/>
      <c r="L16" s="28"/>
    </row>
    <row r="17" spans="1:12" x14ac:dyDescent="0.3">
      <c r="A17" s="22"/>
      <c r="B17" s="23"/>
      <c r="C17" s="23"/>
      <c r="D17" s="23"/>
      <c r="E17" s="34"/>
      <c r="F17" s="25"/>
      <c r="G17" s="25" t="s">
        <v>37</v>
      </c>
      <c r="H17" s="25"/>
      <c r="I17" s="30">
        <f>E34</f>
        <v>11250</v>
      </c>
      <c r="J17" s="25"/>
      <c r="K17" s="25"/>
      <c r="L17" s="28"/>
    </row>
    <row r="18" spans="1:12" x14ac:dyDescent="0.3">
      <c r="A18" s="22"/>
      <c r="B18" s="23" t="s">
        <v>15</v>
      </c>
      <c r="C18" s="23"/>
      <c r="D18" s="23"/>
      <c r="E18" s="36">
        <v>42000</v>
      </c>
      <c r="F18" s="25"/>
      <c r="G18" s="33"/>
      <c r="H18" s="25"/>
      <c r="I18" s="30"/>
      <c r="J18" s="25"/>
      <c r="K18" s="25"/>
      <c r="L18" s="28"/>
    </row>
    <row r="19" spans="1:12" x14ac:dyDescent="0.3">
      <c r="A19" s="22"/>
      <c r="B19" s="23"/>
      <c r="C19" s="23"/>
      <c r="D19" s="23"/>
      <c r="E19" s="34"/>
      <c r="F19" s="25"/>
      <c r="G19" s="25" t="s">
        <v>16</v>
      </c>
      <c r="H19" s="25"/>
      <c r="I19" s="30">
        <f>I10+I13+I16+E18</f>
        <v>66427.272727272735</v>
      </c>
      <c r="J19" s="25"/>
      <c r="K19" s="25"/>
      <c r="L19" s="28"/>
    </row>
    <row r="20" spans="1:12" x14ac:dyDescent="0.3">
      <c r="A20" s="22"/>
      <c r="B20" s="23" t="s">
        <v>38</v>
      </c>
      <c r="C20" s="23"/>
      <c r="D20" s="23"/>
      <c r="E20" s="36">
        <v>38000</v>
      </c>
      <c r="F20" s="25"/>
      <c r="G20" s="25" t="s">
        <v>39</v>
      </c>
      <c r="H20" s="25"/>
      <c r="I20" s="30">
        <f>I11+I14+I17+E20</f>
        <v>103964.28571428571</v>
      </c>
      <c r="J20" s="25"/>
      <c r="K20" s="25"/>
      <c r="L20" s="28"/>
    </row>
    <row r="21" spans="1:12" x14ac:dyDescent="0.3">
      <c r="A21" s="22"/>
      <c r="B21" s="23"/>
      <c r="C21" s="23"/>
      <c r="D21" s="23"/>
      <c r="E21" s="37"/>
      <c r="F21" s="25"/>
      <c r="G21" s="33"/>
      <c r="H21" s="25"/>
      <c r="I21" s="33"/>
      <c r="J21" s="25"/>
      <c r="K21" s="25"/>
      <c r="L21" s="28"/>
    </row>
    <row r="22" spans="1:12" x14ac:dyDescent="0.3">
      <c r="A22" s="22"/>
      <c r="B22" s="23" t="s">
        <v>19</v>
      </c>
      <c r="C22" s="23"/>
      <c r="D22" s="23"/>
      <c r="E22" s="38">
        <v>11</v>
      </c>
      <c r="F22" s="25"/>
      <c r="G22" s="25" t="s">
        <v>20</v>
      </c>
      <c r="H22" s="25"/>
      <c r="I22" s="30">
        <f>I20-I19</f>
        <v>37537.012987012975</v>
      </c>
      <c r="J22" s="25"/>
      <c r="K22" s="25"/>
      <c r="L22" s="28"/>
    </row>
    <row r="23" spans="1:12" x14ac:dyDescent="0.3">
      <c r="A23" s="22"/>
      <c r="B23" s="23"/>
      <c r="C23" s="23"/>
      <c r="D23" s="23"/>
      <c r="E23" s="39"/>
      <c r="F23" s="25"/>
      <c r="G23" s="25"/>
      <c r="H23" s="25"/>
      <c r="I23" s="33"/>
      <c r="J23" s="25"/>
      <c r="K23" s="25"/>
      <c r="L23" s="28"/>
    </row>
    <row r="24" spans="1:12" x14ac:dyDescent="0.3">
      <c r="A24" s="22"/>
      <c r="B24" s="23" t="s">
        <v>40</v>
      </c>
      <c r="C24" s="23"/>
      <c r="D24" s="23"/>
      <c r="E24" s="38">
        <v>14</v>
      </c>
      <c r="F24" s="25"/>
      <c r="G24" s="33"/>
      <c r="H24" s="25"/>
      <c r="I24" s="33"/>
      <c r="J24" s="25"/>
      <c r="K24" s="25"/>
      <c r="L24" s="28"/>
    </row>
    <row r="25" spans="1:12" x14ac:dyDescent="0.3">
      <c r="A25" s="40"/>
      <c r="B25" s="25"/>
      <c r="C25" s="25"/>
      <c r="D25" s="25"/>
      <c r="E25" s="41"/>
      <c r="F25" s="25"/>
      <c r="G25" s="25"/>
      <c r="H25" s="25"/>
      <c r="I25" s="27"/>
      <c r="J25" s="25"/>
      <c r="K25" s="25"/>
      <c r="L25" s="28"/>
    </row>
    <row r="26" spans="1:12" x14ac:dyDescent="0.3">
      <c r="A26" s="40"/>
      <c r="B26" s="25"/>
      <c r="C26" s="25"/>
      <c r="D26" s="25"/>
      <c r="E26" s="42"/>
      <c r="F26" s="25"/>
      <c r="G26" s="33"/>
      <c r="H26" s="25"/>
      <c r="I26" s="41"/>
      <c r="J26" s="25"/>
      <c r="K26" s="25"/>
      <c r="L26" s="28"/>
    </row>
    <row r="27" spans="1:12" x14ac:dyDescent="0.3">
      <c r="A27" s="40"/>
      <c r="B27" s="25"/>
      <c r="C27" s="25"/>
      <c r="D27" s="25"/>
      <c r="E27" s="41"/>
      <c r="F27" s="25"/>
      <c r="G27" s="33"/>
      <c r="H27" s="25"/>
      <c r="I27" s="41"/>
      <c r="J27" s="25"/>
      <c r="K27" s="25"/>
      <c r="L27" s="28"/>
    </row>
    <row r="28" spans="1:12" x14ac:dyDescent="0.3">
      <c r="A28" s="40"/>
      <c r="B28" s="19" t="s">
        <v>22</v>
      </c>
      <c r="C28" s="25"/>
      <c r="D28" s="25"/>
      <c r="E28" s="41"/>
      <c r="F28" s="25"/>
      <c r="G28" s="25"/>
      <c r="H28" s="25"/>
      <c r="I28" s="27"/>
      <c r="J28" s="25"/>
      <c r="K28" s="25"/>
      <c r="L28" s="28"/>
    </row>
    <row r="29" spans="1:12" x14ac:dyDescent="0.3">
      <c r="A29" s="40"/>
      <c r="B29" s="25"/>
      <c r="C29" s="25"/>
      <c r="D29" s="25"/>
      <c r="E29" s="41"/>
      <c r="F29" s="25"/>
      <c r="G29" s="25"/>
      <c r="H29" s="25"/>
      <c r="I29" s="27"/>
      <c r="J29" s="25"/>
      <c r="K29" s="25"/>
      <c r="L29" s="28"/>
    </row>
    <row r="30" spans="1:12" x14ac:dyDescent="0.3">
      <c r="A30" s="40"/>
      <c r="B30" s="25" t="s">
        <v>23</v>
      </c>
      <c r="C30" s="25"/>
      <c r="D30" s="25"/>
      <c r="E30" s="42">
        <v>200000</v>
      </c>
      <c r="F30" s="25"/>
      <c r="G30" s="25"/>
      <c r="H30" s="25"/>
      <c r="I30" s="27"/>
      <c r="J30" s="25"/>
      <c r="K30" s="25"/>
      <c r="L30" s="28"/>
    </row>
    <row r="31" spans="1:12" x14ac:dyDescent="0.3">
      <c r="A31" s="40"/>
      <c r="B31" s="43" t="s">
        <v>24</v>
      </c>
      <c r="C31" s="25"/>
      <c r="D31" s="25"/>
      <c r="E31" s="30">
        <v>2700</v>
      </c>
      <c r="F31" s="25"/>
      <c r="G31" s="59" t="s">
        <v>41</v>
      </c>
      <c r="H31" s="59"/>
      <c r="I31" s="59"/>
      <c r="J31" s="59"/>
      <c r="K31" s="59"/>
      <c r="L31" s="60"/>
    </row>
    <row r="32" spans="1:12" x14ac:dyDescent="0.3">
      <c r="A32" s="40"/>
      <c r="B32" s="43" t="s">
        <v>42</v>
      </c>
      <c r="C32" s="25"/>
      <c r="D32" s="25"/>
      <c r="E32" s="30">
        <v>14000</v>
      </c>
      <c r="F32" s="25"/>
      <c r="G32" s="53" t="s">
        <v>27</v>
      </c>
      <c r="H32" s="53"/>
      <c r="I32" s="53"/>
      <c r="J32" s="53"/>
      <c r="K32" s="53"/>
      <c r="L32" s="54"/>
    </row>
    <row r="33" spans="1:12" x14ac:dyDescent="0.3">
      <c r="A33" s="40"/>
      <c r="B33" s="43" t="s">
        <v>28</v>
      </c>
      <c r="C33" s="25"/>
      <c r="D33" s="25"/>
      <c r="E33" s="30">
        <v>1000</v>
      </c>
      <c r="F33" s="25"/>
      <c r="G33" s="44" t="s">
        <v>29</v>
      </c>
      <c r="H33" s="33"/>
      <c r="I33" s="33"/>
      <c r="J33" s="33"/>
      <c r="K33" s="33"/>
      <c r="L33" s="45"/>
    </row>
    <row r="34" spans="1:12" x14ac:dyDescent="0.3">
      <c r="A34" s="40"/>
      <c r="B34" s="25" t="s">
        <v>43</v>
      </c>
      <c r="C34" s="25"/>
      <c r="D34" s="25"/>
      <c r="E34" s="30">
        <v>11250</v>
      </c>
      <c r="F34" s="25"/>
      <c r="G34" s="55" t="s">
        <v>44</v>
      </c>
      <c r="H34" s="55"/>
      <c r="I34" s="55"/>
      <c r="J34" s="55"/>
      <c r="K34" s="55"/>
      <c r="L34" s="56"/>
    </row>
    <row r="35" spans="1:12" x14ac:dyDescent="0.3">
      <c r="A35" s="46"/>
      <c r="B35" s="47"/>
      <c r="C35" s="48"/>
      <c r="D35" s="48"/>
      <c r="E35" s="49"/>
      <c r="F35" s="48"/>
      <c r="G35" s="57" t="s">
        <v>45</v>
      </c>
      <c r="H35" s="57"/>
      <c r="I35" s="57"/>
      <c r="J35" s="57"/>
      <c r="K35" s="57"/>
      <c r="L35" s="58"/>
    </row>
  </sheetData>
  <sheetProtection password="EE57" sheet="1" objects="1" scenarios="1"/>
  <mergeCells count="5">
    <mergeCell ref="D2:H3"/>
    <mergeCell ref="G31:L31"/>
    <mergeCell ref="G32:L32"/>
    <mergeCell ref="G34:L34"/>
    <mergeCell ref="G35:L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Autogas-Gasoline</vt:lpstr>
      <vt:lpstr>Autogas-Diesel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Jamie West</cp:lastModifiedBy>
  <dcterms:created xsi:type="dcterms:W3CDTF">2016-12-19T13:59:11Z</dcterms:created>
  <dcterms:modified xsi:type="dcterms:W3CDTF">2018-06-21T19:34:46Z</dcterms:modified>
</cp:coreProperties>
</file>